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5" windowWidth="15570" windowHeight="6540"/>
  </bookViews>
  <sheets>
    <sheet name="10.2019" sheetId="6" r:id="rId1"/>
  </sheets>
  <calcPr calcId="125725"/>
</workbook>
</file>

<file path=xl/calcChain.xml><?xml version="1.0" encoding="utf-8"?>
<calcChain xmlns="http://schemas.openxmlformats.org/spreadsheetml/2006/main">
  <c r="L11" i="6"/>
  <c r="K11"/>
  <c r="J11"/>
  <c r="I11"/>
  <c r="I12"/>
  <c r="H12" s="1"/>
  <c r="G11"/>
  <c r="F11"/>
  <c r="E11"/>
  <c r="D11"/>
  <c r="C12"/>
  <c r="CX13" l="1"/>
  <c r="CW13"/>
  <c r="CV13"/>
  <c r="CU13"/>
  <c r="CT13"/>
  <c r="CS13"/>
  <c r="CR13"/>
  <c r="CQ13"/>
  <c r="CP13"/>
  <c r="CP12"/>
  <c r="CT11"/>
  <c r="CO11"/>
  <c r="CO13" s="1"/>
  <c r="CE11"/>
  <c r="CE13" s="1"/>
  <c r="CJ11"/>
  <c r="CF12"/>
  <c r="CF13" s="1"/>
  <c r="CG13"/>
  <c r="CH13"/>
  <c r="CI13"/>
  <c r="CJ13"/>
  <c r="CK13"/>
  <c r="CL13"/>
  <c r="CM13"/>
  <c r="CN13"/>
  <c r="BD34"/>
  <c r="BD20"/>
  <c r="W11"/>
  <c r="BF19"/>
  <c r="AJ19"/>
  <c r="BF18"/>
  <c r="BF20" l="1"/>
  <c r="BD38"/>
  <c r="BB20"/>
  <c r="R11"/>
  <c r="BZ11"/>
  <c r="BB25" l="1"/>
  <c r="AG11"/>
  <c r="AG13" s="1"/>
  <c r="BB27" l="1"/>
  <c r="BB26"/>
  <c r="BB28" l="1"/>
  <c r="BB38" s="1"/>
  <c r="BA41" s="1"/>
  <c r="BB13" l="1"/>
  <c r="X12"/>
  <c r="V13"/>
  <c r="U13"/>
  <c r="T13"/>
  <c r="S13"/>
  <c r="Q13"/>
  <c r="P13"/>
  <c r="O13"/>
  <c r="N13"/>
  <c r="M11"/>
  <c r="AF13"/>
  <c r="AE13"/>
  <c r="AD13"/>
  <c r="AC13"/>
  <c r="AA13"/>
  <c r="Z13"/>
  <c r="Y13"/>
  <c r="AP13"/>
  <c r="AO13"/>
  <c r="AN13"/>
  <c r="AM13"/>
  <c r="AK13"/>
  <c r="AJ13"/>
  <c r="AI13"/>
  <c r="AH13"/>
  <c r="AZ13"/>
  <c r="AY13"/>
  <c r="AX13"/>
  <c r="AW13"/>
  <c r="AU13"/>
  <c r="AT13"/>
  <c r="AS13"/>
  <c r="AR13"/>
  <c r="BJ13"/>
  <c r="BI13"/>
  <c r="BH13"/>
  <c r="BG13"/>
  <c r="BE13"/>
  <c r="BD13"/>
  <c r="BC13"/>
  <c r="BT13"/>
  <c r="BS13"/>
  <c r="BR13"/>
  <c r="BQ13"/>
  <c r="BO13"/>
  <c r="BN13"/>
  <c r="BM13"/>
  <c r="BL13"/>
  <c r="BY13"/>
  <c r="BX13"/>
  <c r="BW13"/>
  <c r="CA13"/>
  <c r="CB13"/>
  <c r="CC13"/>
  <c r="CD13"/>
  <c r="BU11"/>
  <c r="BU13" s="1"/>
  <c r="BK11"/>
  <c r="BK13" s="1"/>
  <c r="BF11"/>
  <c r="AV11"/>
  <c r="AV13" s="1"/>
  <c r="AQ11"/>
  <c r="AQ13" s="1"/>
  <c r="W13"/>
  <c r="K13"/>
  <c r="I13"/>
  <c r="G13"/>
  <c r="AB11"/>
  <c r="AB13" s="1"/>
  <c r="AL11"/>
  <c r="AL13" s="1"/>
  <c r="BP11"/>
  <c r="BP13" s="1"/>
  <c r="AH12"/>
  <c r="BL12"/>
  <c r="AR12"/>
  <c r="N12"/>
  <c r="BB12"/>
  <c r="J12"/>
  <c r="K12"/>
  <c r="L12"/>
  <c r="BV12"/>
  <c r="BV13" s="1"/>
  <c r="D12" l="1"/>
  <c r="BF13"/>
  <c r="H11"/>
  <c r="H13" s="1"/>
  <c r="X13"/>
  <c r="BA11"/>
  <c r="BA13" s="1"/>
  <c r="D13"/>
  <c r="R13"/>
  <c r="M13"/>
  <c r="L13"/>
  <c r="J13"/>
  <c r="F13"/>
  <c r="BZ13"/>
  <c r="E13"/>
  <c r="C11" l="1"/>
  <c r="C13" s="1"/>
</calcChain>
</file>

<file path=xl/sharedStrings.xml><?xml version="1.0" encoding="utf-8"?>
<sst xmlns="http://schemas.openxmlformats.org/spreadsheetml/2006/main" count="186" uniqueCount="41">
  <si>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</si>
  <si>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</si>
  <si>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</si>
  <si>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</si>
  <si>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</si>
  <si>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</si>
  <si>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</si>
  <si>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</si>
  <si>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</si>
  <si>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</si>
  <si>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</si>
  <si>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Северо-Запада" "Псковэнерго"</t>
  </si>
  <si>
    <t>ОАО "Ленэнерго"</t>
  </si>
  <si>
    <t>филиал ОАО "МРСК Сибири"  "Кузбассэнерго-РЭС"</t>
  </si>
  <si>
    <t>филиал ОАО "МРСК Сибири" "Омскэнерго"</t>
  </si>
  <si>
    <t>филиал ОАО "МРСК Волги" "Ульяовские РЭС"</t>
  </si>
  <si>
    <t>филиал ОАО "МРСК Урала" "Челябэнерго"</t>
  </si>
  <si>
    <t>ПАО "МРСК Центра и Приволжья" "Тулэнерго"</t>
  </si>
  <si>
    <t>СН-2</t>
  </si>
  <si>
    <t>СПб. Потребитель!</t>
  </si>
  <si>
    <t xml:space="preserve"> </t>
  </si>
  <si>
    <t>УН-ВН 
объем</t>
  </si>
  <si>
    <t>Фар-ВН;СН2 СПб.</t>
  </si>
  <si>
    <t>Фар-ВН;СН2 Л.О.</t>
  </si>
  <si>
    <t xml:space="preserve">Данные об объеме фактического полезного отпуска электроэнергии и мощности ООО "ЭК "СТИ" 
по тарифным группам в разрезе территориальных сетевых организаций по уровням напряжения. </t>
  </si>
  <si>
    <t>тыс. кВтч
ВН</t>
  </si>
  <si>
    <t>тыс. кВтч
СН-2</t>
  </si>
  <si>
    <t>СПб. (ВН)</t>
  </si>
  <si>
    <t>СПб. (СН2)</t>
  </si>
  <si>
    <t>Л.О. (СН2)</t>
  </si>
  <si>
    <t>Л.О. (ВН)</t>
  </si>
  <si>
    <r>
      <t xml:space="preserve">"НСК" 
кВт.ч
</t>
    </r>
    <r>
      <rPr>
        <b/>
        <sz val="11"/>
        <rFont val="Times New Roman"/>
        <family val="1"/>
        <charset val="204"/>
      </rPr>
      <t>=ВН=</t>
    </r>
  </si>
  <si>
    <t>СПб.+ Лен.обл.по договору №15-6678</t>
  </si>
  <si>
    <t>СПб. по договору №19-1880</t>
  </si>
  <si>
    <t>УН-СН-2 
объем</t>
  </si>
  <si>
    <t>объем по ВН; СН-2</t>
  </si>
  <si>
    <t>АО "ПСК"</t>
  </si>
  <si>
    <t xml:space="preserve">ИТОГО </t>
  </si>
  <si>
    <t>ПАО МРСК Центра - филиал Брянскэнерго</t>
  </si>
  <si>
    <t xml:space="preserve">ПАО "МРСК Центра и Приволжья" - ОАО "Ивэнерго" Филиал </t>
  </si>
  <si>
    <t>Период: Январь 2019 года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</si>
</sst>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6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71">
    <xf numFmtId="0" fontId="0" fillId="0" borderId="0" xfId="0"/>
    <xf numFmtId="3" fontId="7" fillId="2" borderId="13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10" fillId="2" borderId="27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164" fontId="10" fillId="2" borderId="36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2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vertical="center" wrapText="1"/>
    </xf>
    <xf numFmtId="164" fontId="7" fillId="2" borderId="20" xfId="0" applyNumberFormat="1" applyFont="1" applyFill="1" applyBorder="1" applyAlignment="1">
      <alignment horizontal="center" vertical="center"/>
    </xf>
    <xf numFmtId="164" fontId="7" fillId="2" borderId="42" xfId="0" applyNumberFormat="1" applyFont="1" applyFill="1" applyBorder="1" applyAlignment="1">
      <alignment horizontal="center" vertical="center"/>
    </xf>
    <xf numFmtId="164" fontId="7" fillId="2" borderId="43" xfId="0" applyNumberFormat="1" applyFont="1" applyFill="1" applyBorder="1" applyAlignment="1">
      <alignment horizontal="center" vertical="center"/>
    </xf>
    <xf numFmtId="164" fontId="7" fillId="2" borderId="45" xfId="0" applyNumberFormat="1" applyFont="1" applyFill="1" applyBorder="1" applyAlignment="1">
      <alignment horizontal="center" vertical="center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46" xfId="0" applyNumberFormat="1" applyFont="1" applyFill="1" applyBorder="1" applyAlignment="1">
      <alignment horizontal="center" vertical="center"/>
    </xf>
    <xf numFmtId="164" fontId="7" fillId="2" borderId="44" xfId="0" applyNumberFormat="1" applyFont="1" applyFill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 wrapText="1"/>
    </xf>
    <xf numFmtId="3" fontId="9" fillId="2" borderId="36" xfId="0" applyNumberFormat="1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32" xfId="0" applyNumberFormat="1" applyFont="1" applyFill="1" applyBorder="1" applyAlignment="1">
      <alignment horizontal="center" vertical="center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38" xfId="0" applyNumberFormat="1" applyFont="1" applyFill="1" applyBorder="1" applyAlignment="1">
      <alignment horizontal="center" vertical="center"/>
    </xf>
    <xf numFmtId="3" fontId="7" fillId="2" borderId="40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39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164" fontId="7" fillId="2" borderId="41" xfId="0" applyNumberFormat="1" applyFont="1" applyFill="1" applyBorder="1" applyAlignment="1">
      <alignment horizontal="center" vertical="center"/>
    </xf>
    <xf numFmtId="164" fontId="7" fillId="2" borderId="38" xfId="0" applyNumberFormat="1" applyFont="1" applyFill="1" applyBorder="1" applyAlignment="1">
      <alignment horizontal="center" vertical="center"/>
    </xf>
    <xf numFmtId="164" fontId="7" fillId="2" borderId="40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vertical="center" wrapText="1"/>
    </xf>
    <xf numFmtId="3" fontId="7" fillId="2" borderId="46" xfId="0" applyNumberFormat="1" applyFont="1" applyFill="1" applyBorder="1" applyAlignment="1">
      <alignment horizontal="center" vertical="center"/>
    </xf>
    <xf numFmtId="3" fontId="7" fillId="2" borderId="43" xfId="0" applyNumberFormat="1" applyFont="1" applyFill="1" applyBorder="1" applyAlignment="1">
      <alignment horizontal="center" vertical="center"/>
    </xf>
    <xf numFmtId="3" fontId="7" fillId="2" borderId="45" xfId="0" applyNumberFormat="1" applyFont="1" applyFill="1" applyBorder="1" applyAlignment="1">
      <alignment horizontal="center" vertical="center"/>
    </xf>
    <xf numFmtId="3" fontId="7" fillId="2" borderId="44" xfId="0" applyNumberFormat="1" applyFont="1" applyFill="1" applyBorder="1" applyAlignment="1">
      <alignment horizontal="center" vertical="center"/>
    </xf>
    <xf numFmtId="3" fontId="9" fillId="2" borderId="36" xfId="0" applyNumberFormat="1" applyFont="1" applyFill="1" applyBorder="1" applyAlignment="1">
      <alignment vertical="center"/>
    </xf>
    <xf numFmtId="3" fontId="7" fillId="2" borderId="46" xfId="0" applyNumberFormat="1" applyFont="1" applyFill="1" applyBorder="1" applyAlignment="1">
      <alignment vertical="center"/>
    </xf>
    <xf numFmtId="3" fontId="7" fillId="2" borderId="43" xfId="0" applyNumberFormat="1" applyFont="1" applyFill="1" applyBorder="1" applyAlignment="1">
      <alignment vertical="center"/>
    </xf>
    <xf numFmtId="3" fontId="7" fillId="2" borderId="45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164" fontId="7" fillId="2" borderId="46" xfId="0" applyNumberFormat="1" applyFont="1" applyFill="1" applyBorder="1" applyAlignment="1">
      <alignment vertical="center"/>
    </xf>
    <xf numFmtId="164" fontId="7" fillId="2" borderId="43" xfId="0" applyNumberFormat="1" applyFont="1" applyFill="1" applyBorder="1" applyAlignment="1">
      <alignment vertical="center"/>
    </xf>
    <xf numFmtId="164" fontId="7" fillId="2" borderId="45" xfId="0" applyNumberFormat="1" applyFont="1" applyFill="1" applyBorder="1" applyAlignment="1">
      <alignment vertical="center"/>
    </xf>
    <xf numFmtId="164" fontId="9" fillId="2" borderId="36" xfId="0" applyNumberFormat="1" applyFont="1" applyFill="1" applyBorder="1" applyAlignment="1">
      <alignment vertical="center"/>
    </xf>
    <xf numFmtId="4" fontId="7" fillId="2" borderId="43" xfId="0" applyNumberFormat="1" applyFont="1" applyFill="1" applyBorder="1" applyAlignment="1">
      <alignment vertical="center"/>
    </xf>
    <xf numFmtId="4" fontId="7" fillId="2" borderId="45" xfId="0" applyNumberFormat="1" applyFont="1" applyFill="1" applyBorder="1" applyAlignment="1">
      <alignment vertical="center"/>
    </xf>
    <xf numFmtId="3" fontId="7" fillId="2" borderId="50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13" fillId="2" borderId="0" xfId="0" applyFont="1" applyFill="1" applyBorder="1"/>
    <xf numFmtId="3" fontId="3" fillId="2" borderId="0" xfId="0" applyNumberFormat="1" applyFont="1" applyFill="1" applyBorder="1"/>
    <xf numFmtId="3" fontId="3" fillId="2" borderId="0" xfId="0" applyNumberFormat="1" applyFont="1" applyFill="1"/>
    <xf numFmtId="0" fontId="4" fillId="2" borderId="48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165" fontId="3" fillId="2" borderId="29" xfId="0" applyNumberFormat="1" applyFont="1" applyFill="1" applyBorder="1" applyAlignment="1">
      <alignment vertical="center"/>
    </xf>
    <xf numFmtId="0" fontId="3" fillId="2" borderId="31" xfId="0" applyFont="1" applyFill="1" applyBorder="1"/>
    <xf numFmtId="0" fontId="4" fillId="2" borderId="58" xfId="0" applyFont="1" applyFill="1" applyBorder="1" applyAlignment="1">
      <alignment horizontal="center" vertical="center" wrapText="1"/>
    </xf>
    <xf numFmtId="0" fontId="3" fillId="2" borderId="32" xfId="0" applyFont="1" applyFill="1" applyBorder="1"/>
    <xf numFmtId="164" fontId="3" fillId="2" borderId="0" xfId="0" applyNumberFormat="1" applyFont="1" applyFill="1"/>
    <xf numFmtId="165" fontId="3" fillId="2" borderId="30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" fontId="3" fillId="2" borderId="0" xfId="0" applyNumberFormat="1" applyFont="1" applyFill="1"/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/>
    <xf numFmtId="3" fontId="3" fillId="2" borderId="0" xfId="0" applyNumberFormat="1" applyFont="1" applyFill="1" applyAlignment="1">
      <alignment horizontal="center" vertical="center"/>
    </xf>
    <xf numFmtId="165" fontId="3" fillId="2" borderId="36" xfId="0" applyNumberFormat="1" applyFont="1" applyFill="1" applyBorder="1" applyAlignment="1">
      <alignment horizontal="center" vertical="center"/>
    </xf>
    <xf numFmtId="165" fontId="3" fillId="2" borderId="29" xfId="0" applyNumberFormat="1" applyFont="1" applyFill="1" applyBorder="1" applyAlignment="1">
      <alignment horizontal="center" vertical="center"/>
    </xf>
    <xf numFmtId="164" fontId="3" fillId="2" borderId="40" xfId="0" applyNumberFormat="1" applyFont="1" applyFill="1" applyBorder="1" applyAlignment="1">
      <alignment horizontal="center" vertical="center"/>
    </xf>
    <xf numFmtId="164" fontId="3" fillId="2" borderId="37" xfId="0" applyNumberFormat="1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21" xfId="0" applyFont="1" applyFill="1" applyBorder="1" applyAlignment="1"/>
    <xf numFmtId="0" fontId="3" fillId="2" borderId="22" xfId="0" applyFont="1" applyFill="1" applyBorder="1" applyAlignment="1"/>
    <xf numFmtId="0" fontId="11" fillId="2" borderId="0" xfId="0" applyFont="1" applyFill="1" applyAlignment="1">
      <alignment horizontal="center" vertical="center"/>
    </xf>
    <xf numFmtId="0" fontId="3" fillId="2" borderId="50" xfId="0" applyFont="1" applyFill="1" applyBorder="1" applyAlignment="1">
      <alignment horizontal="center"/>
    </xf>
    <xf numFmtId="0" fontId="3" fillId="2" borderId="34" xfId="0" applyFont="1" applyFill="1" applyBorder="1"/>
    <xf numFmtId="0" fontId="3" fillId="2" borderId="35" xfId="0" applyFont="1" applyFill="1" applyBorder="1"/>
    <xf numFmtId="3" fontId="15" fillId="2" borderId="55" xfId="1" applyNumberFormat="1" applyFont="1" applyFill="1" applyBorder="1" applyAlignment="1">
      <alignment horizontal="center" vertical="center" wrapText="1"/>
    </xf>
    <xf numFmtId="3" fontId="15" fillId="2" borderId="7" xfId="1" applyNumberFormat="1" applyFont="1" applyFill="1" applyBorder="1" applyAlignment="1">
      <alignment horizontal="center" vertical="center" wrapText="1"/>
    </xf>
    <xf numFmtId="3" fontId="15" fillId="2" borderId="56" xfId="1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20" xfId="0" applyFont="1" applyFill="1" applyBorder="1"/>
    <xf numFmtId="0" fontId="4" fillId="2" borderId="28" xfId="0" applyFont="1" applyFill="1" applyBorder="1" applyAlignment="1">
      <alignment horizontal="center" vertical="center" wrapText="1"/>
    </xf>
    <xf numFmtId="0" fontId="3" fillId="2" borderId="22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64" fontId="3" fillId="2" borderId="57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ДДС на август 2004 г.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3"/>
  <sheetViews>
    <sheetView tabSelected="1" zoomScale="85" zoomScaleNormal="85" workbookViewId="0">
      <selection sqref="A1:XFD1048576"/>
    </sheetView>
  </sheetViews>
  <sheetFormatPr defaultColWidth="9.140625" defaultRowHeight="15" outlineLevelRow="1"/>
  <cols>
    <col min="1" max="1" width="4.140625" style="20" customWidth="1"/>
    <col min="2" max="2" width="33.140625" style="20" bestFit="1" customWidth="1"/>
    <col min="3" max="6" width="13.28515625" style="20" bestFit="1" customWidth="1"/>
    <col min="7" max="7" width="9.5703125" style="20" customWidth="1"/>
    <col min="8" max="8" width="10.28515625" style="20" bestFit="1" customWidth="1"/>
    <col min="9" max="12" width="9.28515625" style="20" customWidth="1"/>
    <col min="13" max="13" width="13.28515625" style="20" customWidth="1"/>
    <col min="14" max="16" width="9.42578125" style="20" customWidth="1"/>
    <col min="17" max="17" width="6.85546875" style="20" customWidth="1"/>
    <col min="18" max="18" width="7.7109375" style="20" customWidth="1"/>
    <col min="19" max="19" width="5.7109375" style="20" customWidth="1"/>
    <col min="20" max="20" width="5.42578125" style="20" customWidth="1"/>
    <col min="21" max="21" width="7.7109375" style="20" customWidth="1"/>
    <col min="22" max="22" width="5.7109375" style="20" customWidth="1"/>
    <col min="23" max="23" width="15.140625" style="20" customWidth="1"/>
    <col min="24" max="24" width="11.42578125" style="20" customWidth="1"/>
    <col min="25" max="25" width="7.85546875" style="20" customWidth="1"/>
    <col min="26" max="26" width="8.85546875" style="20" customWidth="1"/>
    <col min="27" max="27" width="7.85546875" style="20" customWidth="1"/>
    <col min="28" max="28" width="9.140625" style="20" customWidth="1"/>
    <col min="29" max="32" width="7.85546875" style="20" customWidth="1"/>
    <col min="33" max="33" width="12" style="20" customWidth="1"/>
    <col min="34" max="34" width="11.42578125" style="20" customWidth="1"/>
    <col min="35" max="35" width="7.85546875" style="20" customWidth="1"/>
    <col min="36" max="36" width="9.85546875" style="20" customWidth="1"/>
    <col min="37" max="37" width="8.85546875" style="20" customWidth="1"/>
    <col min="38" max="38" width="10.28515625" style="20" customWidth="1"/>
    <col min="39" max="42" width="7.85546875" style="20" customWidth="1"/>
    <col min="43" max="43" width="11.28515625" style="20" customWidth="1"/>
    <col min="44" max="44" width="12.42578125" style="20" customWidth="1"/>
    <col min="45" max="47" width="7.85546875" style="20" customWidth="1"/>
    <col min="48" max="48" width="9.140625" style="20" customWidth="1"/>
    <col min="49" max="52" width="7.85546875" style="20" customWidth="1"/>
    <col min="53" max="53" width="10.85546875" style="20" customWidth="1"/>
    <col min="54" max="54" width="11.42578125" style="20" customWidth="1"/>
    <col min="55" max="55" width="12.5703125" style="20" customWidth="1"/>
    <col min="56" max="56" width="10.28515625" style="20" customWidth="1"/>
    <col min="57" max="57" width="7.85546875" style="20" customWidth="1"/>
    <col min="58" max="58" width="9.7109375" style="20" customWidth="1"/>
    <col min="59" max="59" width="8.7109375" style="20" customWidth="1"/>
    <col min="60" max="62" width="7.85546875" style="20" customWidth="1"/>
    <col min="63" max="63" width="10.42578125" style="20" customWidth="1"/>
    <col min="64" max="64" width="11.42578125" style="20" customWidth="1"/>
    <col min="65" max="67" width="7.85546875" style="20" customWidth="1"/>
    <col min="68" max="68" width="8.85546875" style="20" customWidth="1"/>
    <col min="69" max="72" width="7.85546875" style="20" customWidth="1"/>
    <col min="73" max="73" width="12.28515625" style="20" customWidth="1"/>
    <col min="74" max="74" width="11.42578125" style="20" customWidth="1"/>
    <col min="75" max="77" width="7.85546875" style="20" customWidth="1"/>
    <col min="78" max="78" width="10" style="20" customWidth="1"/>
    <col min="79" max="79" width="11.42578125" style="20" customWidth="1"/>
    <col min="80" max="82" width="7.85546875" style="20" customWidth="1"/>
    <col min="83" max="83" width="12.140625" style="20" bestFit="1" customWidth="1"/>
    <col min="84" max="87" width="9.85546875" style="20" bestFit="1" customWidth="1"/>
    <col min="88" max="88" width="11" style="20" customWidth="1"/>
    <col min="89" max="92" width="8.7109375" style="20" customWidth="1"/>
    <col min="93" max="93" width="9.140625" style="20"/>
    <col min="94" max="94" width="9.28515625" style="20" bestFit="1" customWidth="1"/>
    <col min="95" max="16384" width="9.140625" style="20"/>
  </cols>
  <sheetData>
    <row r="1" spans="1:102"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</row>
    <row r="2" spans="1:102" ht="71.25" customHeight="1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  <c r="P2" s="23"/>
      <c r="Q2" s="23"/>
      <c r="R2" s="23"/>
      <c r="S2" s="23"/>
      <c r="T2" s="23"/>
      <c r="U2" s="23"/>
      <c r="V2" s="23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</row>
    <row r="3" spans="1:102" ht="15.75">
      <c r="A3" s="24" t="s">
        <v>40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5"/>
      <c r="O3" s="25"/>
      <c r="P3" s="25"/>
      <c r="Q3" s="25"/>
      <c r="R3" s="25"/>
      <c r="S3" s="25"/>
      <c r="T3" s="25"/>
      <c r="U3" s="25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</row>
    <row r="4" spans="1:102" ht="15.7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  <c r="T4" s="25"/>
      <c r="U4" s="25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</row>
    <row r="5" spans="1:102" s="33" customFormat="1" ht="15.75" thickBot="1">
      <c r="A5" s="27"/>
      <c r="B5" s="27"/>
      <c r="C5" s="28" t="s">
        <v>2</v>
      </c>
      <c r="D5" s="28"/>
      <c r="E5" s="28"/>
      <c r="F5" s="28"/>
      <c r="G5" s="28"/>
      <c r="H5" s="28"/>
      <c r="I5" s="28"/>
      <c r="J5" s="28"/>
      <c r="K5" s="28"/>
      <c r="L5" s="29"/>
      <c r="M5" s="30">
        <v>1</v>
      </c>
      <c r="N5" s="30"/>
      <c r="O5" s="30"/>
      <c r="P5" s="30"/>
      <c r="Q5" s="30"/>
      <c r="R5" s="30"/>
      <c r="S5" s="30"/>
      <c r="T5" s="30"/>
      <c r="U5" s="30"/>
      <c r="V5" s="31"/>
      <c r="W5" s="30">
        <v>2</v>
      </c>
      <c r="X5" s="30"/>
      <c r="Y5" s="30"/>
      <c r="Z5" s="30"/>
      <c r="AA5" s="30"/>
      <c r="AB5" s="30"/>
      <c r="AC5" s="30"/>
      <c r="AD5" s="30"/>
      <c r="AE5" s="30"/>
      <c r="AF5" s="30"/>
      <c r="AG5" s="32">
        <v>3</v>
      </c>
      <c r="AH5" s="30"/>
      <c r="AI5" s="30"/>
      <c r="AJ5" s="30"/>
      <c r="AK5" s="30"/>
      <c r="AL5" s="30"/>
      <c r="AM5" s="30"/>
      <c r="AN5" s="30"/>
      <c r="AO5" s="30"/>
      <c r="AP5" s="31"/>
      <c r="AQ5" s="32">
        <v>4</v>
      </c>
      <c r="AR5" s="30"/>
      <c r="AS5" s="30"/>
      <c r="AT5" s="30"/>
      <c r="AU5" s="30"/>
      <c r="AV5" s="30"/>
      <c r="AW5" s="30"/>
      <c r="AX5" s="30"/>
      <c r="AY5" s="30"/>
      <c r="AZ5" s="31"/>
      <c r="BA5" s="32">
        <v>5</v>
      </c>
      <c r="BB5" s="30"/>
      <c r="BC5" s="30"/>
      <c r="BD5" s="30"/>
      <c r="BE5" s="30"/>
      <c r="BF5" s="30"/>
      <c r="BG5" s="30"/>
      <c r="BH5" s="30"/>
      <c r="BI5" s="30"/>
      <c r="BJ5" s="31"/>
      <c r="BK5" s="32">
        <v>6</v>
      </c>
      <c r="BL5" s="30"/>
      <c r="BM5" s="30"/>
      <c r="BN5" s="30"/>
      <c r="BO5" s="30"/>
      <c r="BP5" s="30"/>
      <c r="BQ5" s="30"/>
      <c r="BR5" s="30"/>
      <c r="BS5" s="30"/>
      <c r="BT5" s="31"/>
      <c r="BU5" s="32">
        <v>7</v>
      </c>
      <c r="BV5" s="30"/>
      <c r="BW5" s="30"/>
      <c r="BX5" s="30"/>
      <c r="BY5" s="30"/>
      <c r="BZ5" s="30"/>
      <c r="CA5" s="30"/>
      <c r="CB5" s="30"/>
      <c r="CC5" s="30"/>
      <c r="CD5" s="31"/>
      <c r="CE5" s="32">
        <v>8</v>
      </c>
      <c r="CF5" s="30"/>
      <c r="CG5" s="30"/>
      <c r="CH5" s="30"/>
      <c r="CI5" s="30"/>
      <c r="CJ5" s="30"/>
      <c r="CK5" s="30"/>
      <c r="CL5" s="30"/>
      <c r="CM5" s="30"/>
      <c r="CN5" s="31"/>
      <c r="CO5" s="32">
        <v>9</v>
      </c>
      <c r="CP5" s="30"/>
      <c r="CQ5" s="30"/>
      <c r="CR5" s="30"/>
      <c r="CS5" s="30"/>
      <c r="CT5" s="30"/>
      <c r="CU5" s="30"/>
      <c r="CV5" s="30"/>
      <c r="CW5" s="30"/>
      <c r="CX5" s="31"/>
    </row>
    <row r="6" spans="1:102">
      <c r="A6" s="34"/>
      <c r="B6" s="34"/>
      <c r="C6" s="35"/>
      <c r="D6" s="35"/>
      <c r="E6" s="35"/>
      <c r="F6" s="35"/>
      <c r="G6" s="35"/>
      <c r="H6" s="35"/>
      <c r="I6" s="35"/>
      <c r="J6" s="35"/>
      <c r="K6" s="35"/>
      <c r="L6" s="36"/>
      <c r="M6" s="37" t="s">
        <v>3</v>
      </c>
      <c r="N6" s="38"/>
      <c r="O6" s="38"/>
      <c r="P6" s="38"/>
      <c r="Q6" s="38"/>
      <c r="R6" s="38"/>
      <c r="S6" s="38"/>
      <c r="T6" s="38"/>
      <c r="U6" s="38"/>
      <c r="V6" s="39"/>
      <c r="W6" s="37" t="s">
        <v>3</v>
      </c>
      <c r="X6" s="38"/>
      <c r="Y6" s="38"/>
      <c r="Z6" s="38"/>
      <c r="AA6" s="38"/>
      <c r="AB6" s="38"/>
      <c r="AC6" s="38"/>
      <c r="AD6" s="38"/>
      <c r="AE6" s="38"/>
      <c r="AF6" s="39"/>
      <c r="AG6" s="37" t="s">
        <v>3</v>
      </c>
      <c r="AH6" s="38"/>
      <c r="AI6" s="38"/>
      <c r="AJ6" s="38"/>
      <c r="AK6" s="38"/>
      <c r="AL6" s="38"/>
      <c r="AM6" s="38"/>
      <c r="AN6" s="38"/>
      <c r="AO6" s="38"/>
      <c r="AP6" s="39"/>
      <c r="AQ6" s="37" t="s">
        <v>3</v>
      </c>
      <c r="AR6" s="38"/>
      <c r="AS6" s="38"/>
      <c r="AT6" s="38"/>
      <c r="AU6" s="38"/>
      <c r="AV6" s="38"/>
      <c r="AW6" s="38"/>
      <c r="AX6" s="38"/>
      <c r="AY6" s="38"/>
      <c r="AZ6" s="39"/>
      <c r="BA6" s="37" t="s">
        <v>3</v>
      </c>
      <c r="BB6" s="38"/>
      <c r="BC6" s="38"/>
      <c r="BD6" s="38"/>
      <c r="BE6" s="38"/>
      <c r="BF6" s="38"/>
      <c r="BG6" s="38"/>
      <c r="BH6" s="38"/>
      <c r="BI6" s="38"/>
      <c r="BJ6" s="39"/>
      <c r="BK6" s="37" t="s">
        <v>3</v>
      </c>
      <c r="BL6" s="38"/>
      <c r="BM6" s="38"/>
      <c r="BN6" s="38"/>
      <c r="BO6" s="38"/>
      <c r="BP6" s="38"/>
      <c r="BQ6" s="38"/>
      <c r="BR6" s="38"/>
      <c r="BS6" s="38"/>
      <c r="BT6" s="39"/>
      <c r="BU6" s="37" t="s">
        <v>3</v>
      </c>
      <c r="BV6" s="38"/>
      <c r="BW6" s="38"/>
      <c r="BX6" s="38"/>
      <c r="BY6" s="38"/>
      <c r="BZ6" s="38"/>
      <c r="CA6" s="38"/>
      <c r="CB6" s="38"/>
      <c r="CC6" s="38"/>
      <c r="CD6" s="39"/>
      <c r="CE6" s="37" t="s">
        <v>3</v>
      </c>
      <c r="CF6" s="38"/>
      <c r="CG6" s="38"/>
      <c r="CH6" s="38"/>
      <c r="CI6" s="38"/>
      <c r="CJ6" s="38"/>
      <c r="CK6" s="38"/>
      <c r="CL6" s="38"/>
      <c r="CM6" s="38"/>
      <c r="CN6" s="39"/>
      <c r="CO6" s="37" t="s">
        <v>3</v>
      </c>
      <c r="CP6" s="38"/>
      <c r="CQ6" s="38"/>
      <c r="CR6" s="38"/>
      <c r="CS6" s="38"/>
      <c r="CT6" s="38"/>
      <c r="CU6" s="38"/>
      <c r="CV6" s="38"/>
      <c r="CW6" s="38"/>
      <c r="CX6" s="39"/>
    </row>
    <row r="7" spans="1:102" ht="15.75" thickBot="1">
      <c r="A7" s="34"/>
      <c r="B7" s="34"/>
      <c r="C7" s="35"/>
      <c r="D7" s="35"/>
      <c r="E7" s="35"/>
      <c r="F7" s="35"/>
      <c r="G7" s="35"/>
      <c r="H7" s="35"/>
      <c r="I7" s="35"/>
      <c r="J7" s="35"/>
      <c r="K7" s="35"/>
      <c r="L7" s="36"/>
      <c r="M7" s="40" t="s">
        <v>13</v>
      </c>
      <c r="N7" s="41"/>
      <c r="O7" s="41"/>
      <c r="P7" s="41"/>
      <c r="Q7" s="41"/>
      <c r="R7" s="41"/>
      <c r="S7" s="41"/>
      <c r="T7" s="41"/>
      <c r="U7" s="41"/>
      <c r="V7" s="42"/>
      <c r="W7" s="40" t="s">
        <v>14</v>
      </c>
      <c r="X7" s="43"/>
      <c r="Y7" s="43"/>
      <c r="Z7" s="43"/>
      <c r="AA7" s="43"/>
      <c r="AB7" s="43"/>
      <c r="AC7" s="43"/>
      <c r="AD7" s="43"/>
      <c r="AE7" s="43"/>
      <c r="AF7" s="44"/>
      <c r="AG7" s="40" t="s">
        <v>11</v>
      </c>
      <c r="AH7" s="41"/>
      <c r="AI7" s="41"/>
      <c r="AJ7" s="41"/>
      <c r="AK7" s="41"/>
      <c r="AL7" s="41"/>
      <c r="AM7" s="41"/>
      <c r="AN7" s="41"/>
      <c r="AO7" s="41"/>
      <c r="AP7" s="42"/>
      <c r="AQ7" s="40" t="s">
        <v>15</v>
      </c>
      <c r="AR7" s="41"/>
      <c r="AS7" s="41"/>
      <c r="AT7" s="41"/>
      <c r="AU7" s="41"/>
      <c r="AV7" s="41"/>
      <c r="AW7" s="41"/>
      <c r="AX7" s="41"/>
      <c r="AY7" s="41"/>
      <c r="AZ7" s="42"/>
      <c r="BA7" s="40" t="s">
        <v>12</v>
      </c>
      <c r="BB7" s="41"/>
      <c r="BC7" s="41"/>
      <c r="BD7" s="41"/>
      <c r="BE7" s="41"/>
      <c r="BF7" s="41"/>
      <c r="BG7" s="41"/>
      <c r="BH7" s="41"/>
      <c r="BI7" s="41"/>
      <c r="BJ7" s="42"/>
      <c r="BK7" s="40" t="s">
        <v>16</v>
      </c>
      <c r="BL7" s="41"/>
      <c r="BM7" s="41"/>
      <c r="BN7" s="41"/>
      <c r="BO7" s="41"/>
      <c r="BP7" s="41"/>
      <c r="BQ7" s="41"/>
      <c r="BR7" s="41"/>
      <c r="BS7" s="41"/>
      <c r="BT7" s="42"/>
      <c r="BU7" s="40" t="s">
        <v>17</v>
      </c>
      <c r="BV7" s="41"/>
      <c r="BW7" s="41"/>
      <c r="BX7" s="41"/>
      <c r="BY7" s="41"/>
      <c r="BZ7" s="41"/>
      <c r="CA7" s="41"/>
      <c r="CB7" s="41"/>
      <c r="CC7" s="41"/>
      <c r="CD7" s="42"/>
      <c r="CE7" s="40" t="s">
        <v>38</v>
      </c>
      <c r="CF7" s="41"/>
      <c r="CG7" s="41"/>
      <c r="CH7" s="41"/>
      <c r="CI7" s="41"/>
      <c r="CJ7" s="41"/>
      <c r="CK7" s="41"/>
      <c r="CL7" s="41"/>
      <c r="CM7" s="41"/>
      <c r="CN7" s="42"/>
      <c r="CO7" s="40" t="s">
        <v>39</v>
      </c>
      <c r="CP7" s="41"/>
      <c r="CQ7" s="41"/>
      <c r="CR7" s="41"/>
      <c r="CS7" s="41"/>
      <c r="CT7" s="41"/>
      <c r="CU7" s="41"/>
      <c r="CV7" s="41"/>
      <c r="CW7" s="41"/>
      <c r="CX7" s="42"/>
    </row>
    <row r="8" spans="1:102" ht="15.75" thickBot="1">
      <c r="A8" s="34"/>
      <c r="B8" s="34"/>
      <c r="C8" s="32" t="s">
        <v>8</v>
      </c>
      <c r="D8" s="30"/>
      <c r="E8" s="30"/>
      <c r="F8" s="30"/>
      <c r="G8" s="30"/>
      <c r="H8" s="32" t="s">
        <v>9</v>
      </c>
      <c r="I8" s="30"/>
      <c r="J8" s="30"/>
      <c r="K8" s="30"/>
      <c r="L8" s="31"/>
      <c r="M8" s="45" t="s">
        <v>8</v>
      </c>
      <c r="N8" s="43"/>
      <c r="O8" s="43"/>
      <c r="P8" s="43"/>
      <c r="Q8" s="46"/>
      <c r="R8" s="47" t="s">
        <v>9</v>
      </c>
      <c r="S8" s="43"/>
      <c r="T8" s="43"/>
      <c r="U8" s="43"/>
      <c r="V8" s="44"/>
      <c r="W8" s="45" t="s">
        <v>8</v>
      </c>
      <c r="X8" s="43"/>
      <c r="Y8" s="43"/>
      <c r="Z8" s="43"/>
      <c r="AA8" s="46"/>
      <c r="AB8" s="47" t="s">
        <v>9</v>
      </c>
      <c r="AC8" s="43"/>
      <c r="AD8" s="43"/>
      <c r="AE8" s="43"/>
      <c r="AF8" s="44"/>
      <c r="AG8" s="45" t="s">
        <v>8</v>
      </c>
      <c r="AH8" s="43"/>
      <c r="AI8" s="43"/>
      <c r="AJ8" s="43"/>
      <c r="AK8" s="46"/>
      <c r="AL8" s="47" t="s">
        <v>9</v>
      </c>
      <c r="AM8" s="43"/>
      <c r="AN8" s="43"/>
      <c r="AO8" s="43"/>
      <c r="AP8" s="44"/>
      <c r="AQ8" s="45" t="s">
        <v>8</v>
      </c>
      <c r="AR8" s="43"/>
      <c r="AS8" s="43"/>
      <c r="AT8" s="43"/>
      <c r="AU8" s="46"/>
      <c r="AV8" s="47" t="s">
        <v>9</v>
      </c>
      <c r="AW8" s="43"/>
      <c r="AX8" s="43"/>
      <c r="AY8" s="43"/>
      <c r="AZ8" s="44"/>
      <c r="BA8" s="45" t="s">
        <v>8</v>
      </c>
      <c r="BB8" s="43"/>
      <c r="BC8" s="43"/>
      <c r="BD8" s="43"/>
      <c r="BE8" s="46"/>
      <c r="BF8" s="47" t="s">
        <v>9</v>
      </c>
      <c r="BG8" s="43"/>
      <c r="BH8" s="43"/>
      <c r="BI8" s="43"/>
      <c r="BJ8" s="44"/>
      <c r="BK8" s="45" t="s">
        <v>8</v>
      </c>
      <c r="BL8" s="43"/>
      <c r="BM8" s="43"/>
      <c r="BN8" s="43"/>
      <c r="BO8" s="46"/>
      <c r="BP8" s="47" t="s">
        <v>9</v>
      </c>
      <c r="BQ8" s="43"/>
      <c r="BR8" s="43"/>
      <c r="BS8" s="43"/>
      <c r="BT8" s="44"/>
      <c r="BU8" s="45" t="s">
        <v>8</v>
      </c>
      <c r="BV8" s="43"/>
      <c r="BW8" s="43"/>
      <c r="BX8" s="43"/>
      <c r="BY8" s="46"/>
      <c r="BZ8" s="47" t="s">
        <v>9</v>
      </c>
      <c r="CA8" s="43"/>
      <c r="CB8" s="43"/>
      <c r="CC8" s="43"/>
      <c r="CD8" s="44"/>
      <c r="CE8" s="45" t="s">
        <v>8</v>
      </c>
      <c r="CF8" s="43"/>
      <c r="CG8" s="43"/>
      <c r="CH8" s="43"/>
      <c r="CI8" s="46"/>
      <c r="CJ8" s="47" t="s">
        <v>9</v>
      </c>
      <c r="CK8" s="43"/>
      <c r="CL8" s="43"/>
      <c r="CM8" s="43"/>
      <c r="CN8" s="44"/>
      <c r="CO8" s="45" t="s">
        <v>8</v>
      </c>
      <c r="CP8" s="43"/>
      <c r="CQ8" s="43"/>
      <c r="CR8" s="43"/>
      <c r="CS8" s="46"/>
      <c r="CT8" s="47" t="s">
        <v>9</v>
      </c>
      <c r="CU8" s="43"/>
      <c r="CV8" s="43"/>
      <c r="CW8" s="43"/>
      <c r="CX8" s="44"/>
    </row>
    <row r="9" spans="1:102">
      <c r="A9" s="34"/>
      <c r="B9" s="34"/>
      <c r="C9" s="48" t="s">
        <v>2</v>
      </c>
      <c r="D9" s="49" t="s">
        <v>10</v>
      </c>
      <c r="E9" s="50"/>
      <c r="F9" s="50"/>
      <c r="G9" s="50"/>
      <c r="H9" s="51" t="s">
        <v>2</v>
      </c>
      <c r="I9" s="49" t="s">
        <v>10</v>
      </c>
      <c r="J9" s="50"/>
      <c r="K9" s="50"/>
      <c r="L9" s="52"/>
      <c r="M9" s="53" t="s">
        <v>2</v>
      </c>
      <c r="N9" s="47" t="s">
        <v>10</v>
      </c>
      <c r="O9" s="43"/>
      <c r="P9" s="43"/>
      <c r="Q9" s="46"/>
      <c r="R9" s="54" t="s">
        <v>2</v>
      </c>
      <c r="S9" s="47" t="s">
        <v>10</v>
      </c>
      <c r="T9" s="43"/>
      <c r="U9" s="43"/>
      <c r="V9" s="44"/>
      <c r="W9" s="53" t="s">
        <v>2</v>
      </c>
      <c r="X9" s="47" t="s">
        <v>10</v>
      </c>
      <c r="Y9" s="43"/>
      <c r="Z9" s="43"/>
      <c r="AA9" s="46"/>
      <c r="AB9" s="54" t="s">
        <v>2</v>
      </c>
      <c r="AC9" s="47" t="s">
        <v>10</v>
      </c>
      <c r="AD9" s="43"/>
      <c r="AE9" s="43"/>
      <c r="AF9" s="44"/>
      <c r="AG9" s="53" t="s">
        <v>2</v>
      </c>
      <c r="AH9" s="47" t="s">
        <v>10</v>
      </c>
      <c r="AI9" s="43"/>
      <c r="AJ9" s="43"/>
      <c r="AK9" s="46"/>
      <c r="AL9" s="54" t="s">
        <v>2</v>
      </c>
      <c r="AM9" s="47" t="s">
        <v>10</v>
      </c>
      <c r="AN9" s="43"/>
      <c r="AO9" s="43"/>
      <c r="AP9" s="44"/>
      <c r="AQ9" s="53" t="s">
        <v>2</v>
      </c>
      <c r="AR9" s="47" t="s">
        <v>10</v>
      </c>
      <c r="AS9" s="43"/>
      <c r="AT9" s="43"/>
      <c r="AU9" s="46"/>
      <c r="AV9" s="54" t="s">
        <v>2</v>
      </c>
      <c r="AW9" s="47" t="s">
        <v>10</v>
      </c>
      <c r="AX9" s="43"/>
      <c r="AY9" s="43"/>
      <c r="AZ9" s="44"/>
      <c r="BA9" s="53" t="s">
        <v>2</v>
      </c>
      <c r="BB9" s="47" t="s">
        <v>10</v>
      </c>
      <c r="BC9" s="43"/>
      <c r="BD9" s="43"/>
      <c r="BE9" s="46"/>
      <c r="BF9" s="54" t="s">
        <v>2</v>
      </c>
      <c r="BG9" s="47" t="s">
        <v>10</v>
      </c>
      <c r="BH9" s="43"/>
      <c r="BI9" s="43"/>
      <c r="BJ9" s="44"/>
      <c r="BK9" s="53" t="s">
        <v>2</v>
      </c>
      <c r="BL9" s="47" t="s">
        <v>10</v>
      </c>
      <c r="BM9" s="43"/>
      <c r="BN9" s="43"/>
      <c r="BO9" s="46"/>
      <c r="BP9" s="54" t="s">
        <v>2</v>
      </c>
      <c r="BQ9" s="47" t="s">
        <v>10</v>
      </c>
      <c r="BR9" s="43"/>
      <c r="BS9" s="43"/>
      <c r="BT9" s="44"/>
      <c r="BU9" s="53" t="s">
        <v>2</v>
      </c>
      <c r="BV9" s="47" t="s">
        <v>10</v>
      </c>
      <c r="BW9" s="43"/>
      <c r="BX9" s="43"/>
      <c r="BY9" s="46"/>
      <c r="BZ9" s="54" t="s">
        <v>2</v>
      </c>
      <c r="CA9" s="47" t="s">
        <v>10</v>
      </c>
      <c r="CB9" s="43"/>
      <c r="CC9" s="43"/>
      <c r="CD9" s="44"/>
      <c r="CE9" s="55" t="s">
        <v>2</v>
      </c>
      <c r="CF9" s="47" t="s">
        <v>10</v>
      </c>
      <c r="CG9" s="43"/>
      <c r="CH9" s="43"/>
      <c r="CI9" s="46"/>
      <c r="CJ9" s="56" t="s">
        <v>2</v>
      </c>
      <c r="CK9" s="47" t="s">
        <v>10</v>
      </c>
      <c r="CL9" s="43"/>
      <c r="CM9" s="43"/>
      <c r="CN9" s="44"/>
      <c r="CO9" s="55" t="s">
        <v>2</v>
      </c>
      <c r="CP9" s="47" t="s">
        <v>10</v>
      </c>
      <c r="CQ9" s="43"/>
      <c r="CR9" s="43"/>
      <c r="CS9" s="46"/>
      <c r="CT9" s="56" t="s">
        <v>2</v>
      </c>
      <c r="CU9" s="47" t="s">
        <v>10</v>
      </c>
      <c r="CV9" s="43"/>
      <c r="CW9" s="43"/>
      <c r="CX9" s="44"/>
    </row>
    <row r="10" spans="1:102" ht="15.75" thickBot="1">
      <c r="A10" s="57"/>
      <c r="B10" s="57"/>
      <c r="C10" s="58"/>
      <c r="D10" s="59" t="s">
        <v>4</v>
      </c>
      <c r="E10" s="59" t="s">
        <v>5</v>
      </c>
      <c r="F10" s="59" t="s">
        <v>6</v>
      </c>
      <c r="G10" s="60" t="s">
        <v>7</v>
      </c>
      <c r="H10" s="61"/>
      <c r="I10" s="62" t="s">
        <v>4</v>
      </c>
      <c r="J10" s="62" t="s">
        <v>5</v>
      </c>
      <c r="K10" s="62" t="s">
        <v>6</v>
      </c>
      <c r="L10" s="63" t="s">
        <v>7</v>
      </c>
      <c r="M10" s="61"/>
      <c r="N10" s="6" t="s">
        <v>4</v>
      </c>
      <c r="O10" s="6" t="s">
        <v>5</v>
      </c>
      <c r="P10" s="6" t="s">
        <v>6</v>
      </c>
      <c r="Q10" s="6" t="s">
        <v>7</v>
      </c>
      <c r="R10" s="64"/>
      <c r="S10" s="6" t="s">
        <v>4</v>
      </c>
      <c r="T10" s="6" t="s">
        <v>5</v>
      </c>
      <c r="U10" s="6" t="s">
        <v>6</v>
      </c>
      <c r="V10" s="65" t="s">
        <v>7</v>
      </c>
      <c r="W10" s="61"/>
      <c r="X10" s="6" t="s">
        <v>4</v>
      </c>
      <c r="Y10" s="6" t="s">
        <v>5</v>
      </c>
      <c r="Z10" s="6" t="s">
        <v>6</v>
      </c>
      <c r="AA10" s="6" t="s">
        <v>7</v>
      </c>
      <c r="AB10" s="64"/>
      <c r="AC10" s="6" t="s">
        <v>4</v>
      </c>
      <c r="AD10" s="6" t="s">
        <v>5</v>
      </c>
      <c r="AE10" s="6" t="s">
        <v>6</v>
      </c>
      <c r="AF10" s="65" t="s">
        <v>7</v>
      </c>
      <c r="AG10" s="61"/>
      <c r="AH10" s="6" t="s">
        <v>4</v>
      </c>
      <c r="AI10" s="6" t="s">
        <v>5</v>
      </c>
      <c r="AJ10" s="6" t="s">
        <v>6</v>
      </c>
      <c r="AK10" s="6" t="s">
        <v>7</v>
      </c>
      <c r="AL10" s="64"/>
      <c r="AM10" s="6" t="s">
        <v>4</v>
      </c>
      <c r="AN10" s="6" t="s">
        <v>5</v>
      </c>
      <c r="AO10" s="6" t="s">
        <v>6</v>
      </c>
      <c r="AP10" s="65" t="s">
        <v>7</v>
      </c>
      <c r="AQ10" s="61"/>
      <c r="AR10" s="6" t="s">
        <v>4</v>
      </c>
      <c r="AS10" s="6" t="s">
        <v>5</v>
      </c>
      <c r="AT10" s="6" t="s">
        <v>6</v>
      </c>
      <c r="AU10" s="6" t="s">
        <v>7</v>
      </c>
      <c r="AV10" s="64"/>
      <c r="AW10" s="6" t="s">
        <v>4</v>
      </c>
      <c r="AX10" s="6" t="s">
        <v>5</v>
      </c>
      <c r="AY10" s="6" t="s">
        <v>6</v>
      </c>
      <c r="AZ10" s="65" t="s">
        <v>7</v>
      </c>
      <c r="BA10" s="61"/>
      <c r="BB10" s="6" t="s">
        <v>4</v>
      </c>
      <c r="BC10" s="6" t="s">
        <v>5</v>
      </c>
      <c r="BD10" s="6" t="s">
        <v>6</v>
      </c>
      <c r="BE10" s="6" t="s">
        <v>7</v>
      </c>
      <c r="BF10" s="64"/>
      <c r="BG10" s="6" t="s">
        <v>4</v>
      </c>
      <c r="BH10" s="6" t="s">
        <v>5</v>
      </c>
      <c r="BI10" s="6" t="s">
        <v>6</v>
      </c>
      <c r="BJ10" s="65" t="s">
        <v>7</v>
      </c>
      <c r="BK10" s="61"/>
      <c r="BL10" s="6" t="s">
        <v>4</v>
      </c>
      <c r="BM10" s="6" t="s">
        <v>5</v>
      </c>
      <c r="BN10" s="6" t="s">
        <v>6</v>
      </c>
      <c r="BO10" s="6" t="s">
        <v>7</v>
      </c>
      <c r="BP10" s="64"/>
      <c r="BQ10" s="6" t="s">
        <v>4</v>
      </c>
      <c r="BR10" s="6" t="s">
        <v>5</v>
      </c>
      <c r="BS10" s="6" t="s">
        <v>6</v>
      </c>
      <c r="BT10" s="65" t="s">
        <v>7</v>
      </c>
      <c r="BU10" s="61"/>
      <c r="BV10" s="6" t="s">
        <v>4</v>
      </c>
      <c r="BW10" s="6" t="s">
        <v>5</v>
      </c>
      <c r="BX10" s="6" t="s">
        <v>6</v>
      </c>
      <c r="BY10" s="6" t="s">
        <v>7</v>
      </c>
      <c r="BZ10" s="64"/>
      <c r="CA10" s="6" t="s">
        <v>4</v>
      </c>
      <c r="CB10" s="6" t="s">
        <v>5</v>
      </c>
      <c r="CC10" s="6" t="s">
        <v>6</v>
      </c>
      <c r="CD10" s="65" t="s">
        <v>7</v>
      </c>
      <c r="CE10" s="66"/>
      <c r="CF10" s="6" t="s">
        <v>4</v>
      </c>
      <c r="CG10" s="6" t="s">
        <v>5</v>
      </c>
      <c r="CH10" s="6" t="s">
        <v>6</v>
      </c>
      <c r="CI10" s="6" t="s">
        <v>7</v>
      </c>
      <c r="CJ10" s="67"/>
      <c r="CK10" s="6" t="s">
        <v>4</v>
      </c>
      <c r="CL10" s="6" t="s">
        <v>5</v>
      </c>
      <c r="CM10" s="6" t="s">
        <v>6</v>
      </c>
      <c r="CN10" s="65" t="s">
        <v>7</v>
      </c>
      <c r="CO10" s="66"/>
      <c r="CP10" s="6" t="s">
        <v>4</v>
      </c>
      <c r="CQ10" s="6" t="s">
        <v>5</v>
      </c>
      <c r="CR10" s="6" t="s">
        <v>6</v>
      </c>
      <c r="CS10" s="6" t="s">
        <v>7</v>
      </c>
      <c r="CT10" s="67"/>
      <c r="CU10" s="6" t="s">
        <v>4</v>
      </c>
      <c r="CV10" s="6" t="s">
        <v>5</v>
      </c>
      <c r="CW10" s="6" t="s">
        <v>6</v>
      </c>
      <c r="CX10" s="65" t="s">
        <v>7</v>
      </c>
    </row>
    <row r="11" spans="1:102" ht="15.75" thickBot="1">
      <c r="A11" s="68">
        <v>1</v>
      </c>
      <c r="B11" s="69" t="s">
        <v>0</v>
      </c>
      <c r="C11" s="70">
        <f t="shared" ref="C11:L11" si="0">M11+W11+AG11+AQ11+BA11+BK11+BU11+CE11+CO11</f>
        <v>137519.31399999998</v>
      </c>
      <c r="D11" s="71">
        <f t="shared" si="0"/>
        <v>124408.78700000001</v>
      </c>
      <c r="E11" s="72">
        <f t="shared" si="0"/>
        <v>5955.9069999999992</v>
      </c>
      <c r="F11" s="72">
        <f t="shared" si="0"/>
        <v>7056.65</v>
      </c>
      <c r="G11" s="73">
        <f t="shared" si="0"/>
        <v>97.97</v>
      </c>
      <c r="H11" s="74">
        <f t="shared" si="0"/>
        <v>9763</v>
      </c>
      <c r="I11" s="75">
        <f t="shared" si="0"/>
        <v>8416</v>
      </c>
      <c r="J11" s="72">
        <f t="shared" si="0"/>
        <v>0</v>
      </c>
      <c r="K11" s="72">
        <f t="shared" si="0"/>
        <v>1347</v>
      </c>
      <c r="L11" s="76">
        <f t="shared" si="0"/>
        <v>0</v>
      </c>
      <c r="M11" s="77">
        <f>SUM(N11:Q11)</f>
        <v>11547.048000000001</v>
      </c>
      <c r="N11" s="78">
        <v>1134.8599999999999</v>
      </c>
      <c r="O11" s="78">
        <v>5955.9069999999992</v>
      </c>
      <c r="P11" s="78">
        <v>4393.8040000000001</v>
      </c>
      <c r="Q11" s="78">
        <v>62.477000000000004</v>
      </c>
      <c r="R11" s="78">
        <f>SUM(S11:V11)</f>
        <v>418</v>
      </c>
      <c r="S11" s="79">
        <v>0</v>
      </c>
      <c r="T11" s="79">
        <v>0</v>
      </c>
      <c r="U11" s="79">
        <v>418</v>
      </c>
      <c r="V11" s="80">
        <v>0</v>
      </c>
      <c r="W11" s="81">
        <f>SUM(X11:AA11)</f>
        <v>8269.3770000000004</v>
      </c>
      <c r="X11" s="79">
        <v>8216.73</v>
      </c>
      <c r="Y11" s="79">
        <v>0</v>
      </c>
      <c r="Z11" s="79">
        <v>46.753999999999998</v>
      </c>
      <c r="AA11" s="79">
        <v>5.8929999999999998</v>
      </c>
      <c r="AB11" s="7">
        <f>SUM(AC11:AF11)</f>
        <v>0</v>
      </c>
      <c r="AC11" s="7"/>
      <c r="AD11" s="7"/>
      <c r="AE11" s="7"/>
      <c r="AF11" s="8"/>
      <c r="AG11" s="81">
        <f>SUM(AH11:AK11)</f>
        <v>4026.0920000000001</v>
      </c>
      <c r="AH11" s="7">
        <v>3470.174</v>
      </c>
      <c r="AI11" s="7"/>
      <c r="AJ11" s="7">
        <v>526.31799999999998</v>
      </c>
      <c r="AK11" s="7">
        <v>29.6</v>
      </c>
      <c r="AL11" s="7">
        <f>SUM(AM11:AP11)</f>
        <v>0</v>
      </c>
      <c r="AM11" s="7"/>
      <c r="AN11" s="7"/>
      <c r="AO11" s="7"/>
      <c r="AP11" s="8"/>
      <c r="AQ11" s="81">
        <f>SUM(AR11:AU11)</f>
        <v>98342.71</v>
      </c>
      <c r="AR11" s="7">
        <v>98342.71</v>
      </c>
      <c r="AS11" s="7"/>
      <c r="AT11" s="7"/>
      <c r="AU11" s="7"/>
      <c r="AV11" s="7">
        <f>SUM(AW11:AZ11)</f>
        <v>0</v>
      </c>
      <c r="AW11" s="7"/>
      <c r="AX11" s="7"/>
      <c r="AY11" s="7"/>
      <c r="AZ11" s="8"/>
      <c r="BA11" s="81">
        <f>SUM(BB11:BE11)</f>
        <v>5688.7919999999995</v>
      </c>
      <c r="BB11" s="7">
        <v>3599.018</v>
      </c>
      <c r="BC11" s="7"/>
      <c r="BD11" s="7">
        <v>2089.7739999999999</v>
      </c>
      <c r="BE11" s="7"/>
      <c r="BF11" s="7">
        <f>SUM(BG11:BJ11)</f>
        <v>929</v>
      </c>
      <c r="BG11" s="7"/>
      <c r="BH11" s="7"/>
      <c r="BI11" s="7">
        <v>929</v>
      </c>
      <c r="BJ11" s="8"/>
      <c r="BK11" s="81">
        <f>SUM(BL11:BO11)</f>
        <v>671.85299999999995</v>
      </c>
      <c r="BL11" s="7">
        <v>671.85299999999995</v>
      </c>
      <c r="BM11" s="7"/>
      <c r="BN11" s="7"/>
      <c r="BO11" s="7"/>
      <c r="BP11" s="7">
        <f>SUM(BQ11:BT11)</f>
        <v>0</v>
      </c>
      <c r="BQ11" s="7"/>
      <c r="BR11" s="7"/>
      <c r="BS11" s="7"/>
      <c r="BT11" s="8"/>
      <c r="BU11" s="81">
        <f>SUM(BV11:BY11)</f>
        <v>5737.7089999999998</v>
      </c>
      <c r="BV11" s="7">
        <v>5737.7089999999998</v>
      </c>
      <c r="BW11" s="7"/>
      <c r="BX11" s="7"/>
      <c r="BY11" s="7"/>
      <c r="BZ11" s="14">
        <f>SUM(CA11:CD11)</f>
        <v>8416</v>
      </c>
      <c r="CA11" s="7">
        <v>8416</v>
      </c>
      <c r="CB11" s="14"/>
      <c r="CC11" s="14"/>
      <c r="CD11" s="15"/>
      <c r="CE11" s="81">
        <f>SUM(CF11:CI11)</f>
        <v>1595.444</v>
      </c>
      <c r="CF11" s="7">
        <v>1595.444</v>
      </c>
      <c r="CG11" s="7"/>
      <c r="CH11" s="7"/>
      <c r="CI11" s="7"/>
      <c r="CJ11" s="14">
        <f>SUM(CK11:CN11)</f>
        <v>0</v>
      </c>
      <c r="CK11" s="14"/>
      <c r="CL11" s="14"/>
      <c r="CM11" s="14"/>
      <c r="CN11" s="15"/>
      <c r="CO11" s="81">
        <f>SUM(CP11:CS11)</f>
        <v>1640.289</v>
      </c>
      <c r="CP11" s="7">
        <v>1640.289</v>
      </c>
      <c r="CQ11" s="7"/>
      <c r="CR11" s="7"/>
      <c r="CS11" s="7"/>
      <c r="CT11" s="14">
        <f>SUM(CU11:CX11)</f>
        <v>0</v>
      </c>
      <c r="CU11" s="14"/>
      <c r="CV11" s="14"/>
      <c r="CW11" s="14"/>
      <c r="CX11" s="15"/>
    </row>
    <row r="12" spans="1:102" ht="45.75" thickBot="1">
      <c r="A12" s="82">
        <v>2</v>
      </c>
      <c r="B12" s="83" t="s">
        <v>1</v>
      </c>
      <c r="C12" s="84">
        <f>M12+W12+AG12+AQ12+BA12+BK12+BU12+CE12+CO12</f>
        <v>312.31899999999996</v>
      </c>
      <c r="D12" s="85">
        <f>N12+X12+AH12+AR12+BB12+BL12+BV12+CF12+CP12</f>
        <v>312.31899999999996</v>
      </c>
      <c r="E12" s="86"/>
      <c r="F12" s="86"/>
      <c r="G12" s="86"/>
      <c r="H12" s="87">
        <f>I12</f>
        <v>0</v>
      </c>
      <c r="I12" s="88">
        <f>S12+AC12+AM12+AW12+BG12+BQ12+CA12+CK12+CU12</f>
        <v>0</v>
      </c>
      <c r="J12" s="88" t="e">
        <f>T12+AD12+#REF!+AN12+AX12+BH12</f>
        <v>#REF!</v>
      </c>
      <c r="K12" s="88" t="e">
        <f>U12+AE12+#REF!+AO12+AY12+BI12</f>
        <v>#REF!</v>
      </c>
      <c r="L12" s="89" t="e">
        <f>V12+AF12+#REF!+AP12+AZ12+BJ12</f>
        <v>#REF!</v>
      </c>
      <c r="M12" s="1">
        <v>0</v>
      </c>
      <c r="N12" s="90">
        <f>M12</f>
        <v>0</v>
      </c>
      <c r="O12" s="91"/>
      <c r="P12" s="91"/>
      <c r="Q12" s="92"/>
      <c r="R12" s="93">
        <v>0</v>
      </c>
      <c r="S12" s="90">
        <v>0</v>
      </c>
      <c r="T12" s="91"/>
      <c r="U12" s="91"/>
      <c r="V12" s="94"/>
      <c r="W12" s="95">
        <v>244.06899999999999</v>
      </c>
      <c r="X12" s="96">
        <f>W12</f>
        <v>244.06899999999999</v>
      </c>
      <c r="Y12" s="97"/>
      <c r="Z12" s="97"/>
      <c r="AA12" s="98"/>
      <c r="AB12" s="93">
        <v>0</v>
      </c>
      <c r="AC12" s="90">
        <v>0</v>
      </c>
      <c r="AD12" s="91"/>
      <c r="AE12" s="91"/>
      <c r="AF12" s="94"/>
      <c r="AG12" s="1">
        <v>0</v>
      </c>
      <c r="AH12" s="90">
        <f>AG12</f>
        <v>0</v>
      </c>
      <c r="AI12" s="91"/>
      <c r="AJ12" s="91"/>
      <c r="AK12" s="92"/>
      <c r="AL12" s="1">
        <v>0</v>
      </c>
      <c r="AM12" s="90">
        <v>0</v>
      </c>
      <c r="AN12" s="91"/>
      <c r="AO12" s="91"/>
      <c r="AP12" s="94"/>
      <c r="AQ12" s="1">
        <v>0</v>
      </c>
      <c r="AR12" s="90">
        <f>AQ12</f>
        <v>0</v>
      </c>
      <c r="AS12" s="91"/>
      <c r="AT12" s="91"/>
      <c r="AU12" s="92"/>
      <c r="AV12" s="93">
        <v>0</v>
      </c>
      <c r="AW12" s="90">
        <v>0</v>
      </c>
      <c r="AX12" s="91"/>
      <c r="AY12" s="91"/>
      <c r="AZ12" s="94"/>
      <c r="BA12" s="1">
        <v>0</v>
      </c>
      <c r="BB12" s="90">
        <f>BA12</f>
        <v>0</v>
      </c>
      <c r="BC12" s="91"/>
      <c r="BD12" s="91"/>
      <c r="BE12" s="92"/>
      <c r="BF12" s="99">
        <v>0</v>
      </c>
      <c r="BG12" s="90"/>
      <c r="BH12" s="91"/>
      <c r="BI12" s="91"/>
      <c r="BJ12" s="94"/>
      <c r="BK12" s="1">
        <v>0</v>
      </c>
      <c r="BL12" s="90">
        <f>BK12</f>
        <v>0</v>
      </c>
      <c r="BM12" s="91"/>
      <c r="BN12" s="91"/>
      <c r="BO12" s="92"/>
      <c r="BP12" s="99">
        <v>0</v>
      </c>
      <c r="BQ12" s="90">
        <v>0</v>
      </c>
      <c r="BR12" s="91"/>
      <c r="BS12" s="91"/>
      <c r="BT12" s="94"/>
      <c r="BU12" s="95">
        <v>68.25</v>
      </c>
      <c r="BV12" s="96">
        <f>BU12</f>
        <v>68.25</v>
      </c>
      <c r="BW12" s="97"/>
      <c r="BX12" s="97"/>
      <c r="BY12" s="98"/>
      <c r="BZ12" s="93">
        <v>0</v>
      </c>
      <c r="CA12" s="90">
        <v>0</v>
      </c>
      <c r="CB12" s="91"/>
      <c r="CC12" s="91"/>
      <c r="CD12" s="94"/>
      <c r="CE12" s="95"/>
      <c r="CF12" s="96">
        <f>CE12</f>
        <v>0</v>
      </c>
      <c r="CG12" s="97"/>
      <c r="CH12" s="97"/>
      <c r="CI12" s="98"/>
      <c r="CJ12" s="93">
        <v>0</v>
      </c>
      <c r="CK12" s="90">
        <v>0</v>
      </c>
      <c r="CL12" s="91"/>
      <c r="CM12" s="91"/>
      <c r="CN12" s="94"/>
      <c r="CO12" s="95"/>
      <c r="CP12" s="96">
        <f>CO12</f>
        <v>0</v>
      </c>
      <c r="CQ12" s="97"/>
      <c r="CR12" s="97"/>
      <c r="CS12" s="98"/>
      <c r="CT12" s="93">
        <v>0</v>
      </c>
      <c r="CU12" s="90">
        <v>0</v>
      </c>
      <c r="CV12" s="91"/>
      <c r="CW12" s="91"/>
      <c r="CX12" s="94"/>
    </row>
    <row r="13" spans="1:102" ht="15.75" thickBot="1">
      <c r="A13" s="82">
        <v>3</v>
      </c>
      <c r="B13" s="100" t="s">
        <v>2</v>
      </c>
      <c r="C13" s="84">
        <f>C12+C11</f>
        <v>137831.63299999997</v>
      </c>
      <c r="D13" s="101">
        <f>D11</f>
        <v>124408.78700000001</v>
      </c>
      <c r="E13" s="102">
        <f>E11</f>
        <v>5955.9069999999992</v>
      </c>
      <c r="F13" s="102">
        <f>F11</f>
        <v>7056.65</v>
      </c>
      <c r="G13" s="103">
        <f>G11</f>
        <v>97.97</v>
      </c>
      <c r="H13" s="84">
        <f>H12+H11</f>
        <v>9763</v>
      </c>
      <c r="I13" s="101">
        <f>I11</f>
        <v>8416</v>
      </c>
      <c r="J13" s="102">
        <f>J11</f>
        <v>0</v>
      </c>
      <c r="K13" s="102">
        <f>K11</f>
        <v>1347</v>
      </c>
      <c r="L13" s="104">
        <f>L11</f>
        <v>0</v>
      </c>
      <c r="M13" s="105">
        <f>M12+M11</f>
        <v>11547.048000000001</v>
      </c>
      <c r="N13" s="106">
        <f>N11</f>
        <v>1134.8599999999999</v>
      </c>
      <c r="O13" s="107">
        <f>O11</f>
        <v>5955.9069999999992</v>
      </c>
      <c r="P13" s="107">
        <f>P11</f>
        <v>4393.8040000000001</v>
      </c>
      <c r="Q13" s="108">
        <f>Q11</f>
        <v>62.477000000000004</v>
      </c>
      <c r="R13" s="105">
        <f>R12+R11</f>
        <v>418</v>
      </c>
      <c r="S13" s="106">
        <f>S11</f>
        <v>0</v>
      </c>
      <c r="T13" s="107">
        <f>T11</f>
        <v>0</v>
      </c>
      <c r="U13" s="107">
        <f>U11</f>
        <v>418</v>
      </c>
      <c r="V13" s="109">
        <f>V11</f>
        <v>0</v>
      </c>
      <c r="W13" s="105">
        <f>W12+W11</f>
        <v>8513.4459999999999</v>
      </c>
      <c r="X13" s="110">
        <f>X11+X12</f>
        <v>8460.7989999999991</v>
      </c>
      <c r="Y13" s="111">
        <f>Y11</f>
        <v>0</v>
      </c>
      <c r="Z13" s="111">
        <f>Z11</f>
        <v>46.753999999999998</v>
      </c>
      <c r="AA13" s="112">
        <f>AA11</f>
        <v>5.8929999999999998</v>
      </c>
      <c r="AB13" s="105">
        <f>AB12+AB11</f>
        <v>0</v>
      </c>
      <c r="AC13" s="106">
        <f>AC11</f>
        <v>0</v>
      </c>
      <c r="AD13" s="107">
        <f>AD11</f>
        <v>0</v>
      </c>
      <c r="AE13" s="107">
        <f>AE11</f>
        <v>0</v>
      </c>
      <c r="AF13" s="109">
        <f>AF11</f>
        <v>0</v>
      </c>
      <c r="AG13" s="105">
        <f>AG12+AG11</f>
        <v>4026.0920000000001</v>
      </c>
      <c r="AH13" s="106">
        <f>AH11</f>
        <v>3470.174</v>
      </c>
      <c r="AI13" s="107">
        <f>AI11</f>
        <v>0</v>
      </c>
      <c r="AJ13" s="107">
        <f>AJ11</f>
        <v>526.31799999999998</v>
      </c>
      <c r="AK13" s="108">
        <f>AK11</f>
        <v>29.6</v>
      </c>
      <c r="AL13" s="105">
        <f>AL12+AL11</f>
        <v>0</v>
      </c>
      <c r="AM13" s="106">
        <f>AM11</f>
        <v>0</v>
      </c>
      <c r="AN13" s="107">
        <f>AN11</f>
        <v>0</v>
      </c>
      <c r="AO13" s="107">
        <f>AO11</f>
        <v>0</v>
      </c>
      <c r="AP13" s="109">
        <f>AP11</f>
        <v>0</v>
      </c>
      <c r="AQ13" s="105">
        <f>AQ12+AQ11</f>
        <v>98342.71</v>
      </c>
      <c r="AR13" s="106">
        <f>AR11</f>
        <v>98342.71</v>
      </c>
      <c r="AS13" s="107">
        <f>AS11</f>
        <v>0</v>
      </c>
      <c r="AT13" s="107">
        <f>AT11</f>
        <v>0</v>
      </c>
      <c r="AU13" s="108">
        <f>AU11</f>
        <v>0</v>
      </c>
      <c r="AV13" s="105">
        <f>AV12+AV11</f>
        <v>0</v>
      </c>
      <c r="AW13" s="106">
        <f>AW11</f>
        <v>0</v>
      </c>
      <c r="AX13" s="107">
        <f>AX11</f>
        <v>0</v>
      </c>
      <c r="AY13" s="107">
        <f>AY11</f>
        <v>0</v>
      </c>
      <c r="AZ13" s="109">
        <f>AZ11</f>
        <v>0</v>
      </c>
      <c r="BA13" s="105">
        <f>BA12+BA11</f>
        <v>5688.7919999999995</v>
      </c>
      <c r="BB13" s="106">
        <f>BB11</f>
        <v>3599.018</v>
      </c>
      <c r="BC13" s="107">
        <f>BC11</f>
        <v>0</v>
      </c>
      <c r="BD13" s="107">
        <f>BD11</f>
        <v>2089.7739999999999</v>
      </c>
      <c r="BE13" s="108">
        <f>BE11</f>
        <v>0</v>
      </c>
      <c r="BF13" s="105">
        <f>BF12+BF11</f>
        <v>929</v>
      </c>
      <c r="BG13" s="106">
        <f>BG11</f>
        <v>0</v>
      </c>
      <c r="BH13" s="107">
        <f>BH11</f>
        <v>0</v>
      </c>
      <c r="BI13" s="107">
        <f>BI11</f>
        <v>929</v>
      </c>
      <c r="BJ13" s="109">
        <f>BJ11</f>
        <v>0</v>
      </c>
      <c r="BK13" s="105">
        <f>BK12+BK11</f>
        <v>671.85299999999995</v>
      </c>
      <c r="BL13" s="106">
        <f>BL11</f>
        <v>671.85299999999995</v>
      </c>
      <c r="BM13" s="107">
        <f>BM11</f>
        <v>0</v>
      </c>
      <c r="BN13" s="107">
        <f>BN11</f>
        <v>0</v>
      </c>
      <c r="BO13" s="108">
        <f>BO11</f>
        <v>0</v>
      </c>
      <c r="BP13" s="105">
        <f>BP12+BP11</f>
        <v>0</v>
      </c>
      <c r="BQ13" s="106">
        <f>BQ11</f>
        <v>0</v>
      </c>
      <c r="BR13" s="107">
        <f>BR11</f>
        <v>0</v>
      </c>
      <c r="BS13" s="107">
        <f>BS11</f>
        <v>0</v>
      </c>
      <c r="BT13" s="109">
        <f>BT11</f>
        <v>0</v>
      </c>
      <c r="BU13" s="113">
        <f>BU12+BU11</f>
        <v>5805.9589999999998</v>
      </c>
      <c r="BV13" s="110">
        <f>BV11+BV12</f>
        <v>5805.9589999999998</v>
      </c>
      <c r="BW13" s="114">
        <f>BW11</f>
        <v>0</v>
      </c>
      <c r="BX13" s="114">
        <f>BX11</f>
        <v>0</v>
      </c>
      <c r="BY13" s="115">
        <f>BY11</f>
        <v>0</v>
      </c>
      <c r="BZ13" s="105">
        <f>BZ12+BZ11</f>
        <v>8416</v>
      </c>
      <c r="CA13" s="106">
        <f>CA11</f>
        <v>8416</v>
      </c>
      <c r="CB13" s="107">
        <f>CB11</f>
        <v>0</v>
      </c>
      <c r="CC13" s="109">
        <f>CC11</f>
        <v>0</v>
      </c>
      <c r="CD13" s="116">
        <f>CD11</f>
        <v>0</v>
      </c>
      <c r="CE13" s="113">
        <f>CE12+CE11</f>
        <v>1595.444</v>
      </c>
      <c r="CF13" s="110">
        <f>CF11+CF12</f>
        <v>1595.444</v>
      </c>
      <c r="CG13" s="114">
        <f>CG11</f>
        <v>0</v>
      </c>
      <c r="CH13" s="114">
        <f>CH11</f>
        <v>0</v>
      </c>
      <c r="CI13" s="115">
        <f>CI11</f>
        <v>0</v>
      </c>
      <c r="CJ13" s="105">
        <f>CJ12+CJ11</f>
        <v>0</v>
      </c>
      <c r="CK13" s="106">
        <f>CK11</f>
        <v>0</v>
      </c>
      <c r="CL13" s="107">
        <f>CL11</f>
        <v>0</v>
      </c>
      <c r="CM13" s="109">
        <f>CM11</f>
        <v>0</v>
      </c>
      <c r="CN13" s="116">
        <f>CN11</f>
        <v>0</v>
      </c>
      <c r="CO13" s="113">
        <f>CO12+CO11</f>
        <v>1640.289</v>
      </c>
      <c r="CP13" s="110">
        <f>CP11+CP12</f>
        <v>1640.289</v>
      </c>
      <c r="CQ13" s="114">
        <f>CQ11</f>
        <v>0</v>
      </c>
      <c r="CR13" s="114">
        <f>CR11</f>
        <v>0</v>
      </c>
      <c r="CS13" s="115">
        <f>CS11</f>
        <v>0</v>
      </c>
      <c r="CT13" s="105">
        <f>CT12+CT11</f>
        <v>0</v>
      </c>
      <c r="CU13" s="106">
        <f>CU11</f>
        <v>0</v>
      </c>
      <c r="CV13" s="107">
        <f>CV11</f>
        <v>0</v>
      </c>
      <c r="CW13" s="109">
        <f>CW11</f>
        <v>0</v>
      </c>
      <c r="CX13" s="116">
        <f>CX11</f>
        <v>0</v>
      </c>
    </row>
    <row r="14" spans="1:102" s="2" customForma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</row>
    <row r="15" spans="1:102" s="2" customFormat="1" ht="17.25" customHeight="1"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</row>
    <row r="16" spans="1:102" ht="15.75" hidden="1" outlineLevel="1" thickBot="1"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AJ16" s="10" t="s">
        <v>18</v>
      </c>
      <c r="BA16" s="122" t="s">
        <v>32</v>
      </c>
      <c r="BB16" s="123"/>
      <c r="BC16" s="123"/>
      <c r="BD16" s="123"/>
      <c r="BE16" s="124"/>
      <c r="BF16" s="2"/>
    </row>
    <row r="17" spans="2:73" ht="42.75" hidden="1" outlineLevel="1"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AJ17" s="126">
        <v>509.02199999999999</v>
      </c>
      <c r="BA17" s="127"/>
      <c r="BB17" s="128" t="s">
        <v>25</v>
      </c>
      <c r="BC17" s="2"/>
      <c r="BD17" s="13" t="s">
        <v>26</v>
      </c>
      <c r="BE17" s="129"/>
      <c r="BF17" s="2"/>
      <c r="BG17" s="33"/>
      <c r="BH17" s="33"/>
      <c r="BI17" s="33"/>
    </row>
    <row r="18" spans="2:73" ht="15.75" hidden="1" outlineLevel="1" thickBot="1"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AJ18" s="131">
        <v>17.295999999999999</v>
      </c>
      <c r="BA18" s="132" t="s">
        <v>27</v>
      </c>
      <c r="BB18" s="133">
        <v>258.654</v>
      </c>
      <c r="BC18" s="134" t="s">
        <v>28</v>
      </c>
      <c r="BD18" s="133">
        <v>818.92700000000002</v>
      </c>
      <c r="BE18" s="4"/>
      <c r="BF18" s="135">
        <f>BB18+BD18</f>
        <v>1077.5810000000001</v>
      </c>
      <c r="BG18" s="136" t="s">
        <v>22</v>
      </c>
      <c r="BH18" s="137"/>
      <c r="BI18" s="137"/>
      <c r="BK18" s="138"/>
      <c r="BL18" s="139"/>
      <c r="BM18" s="139"/>
      <c r="BU18" s="140"/>
    </row>
    <row r="19" spans="2:73" s="33" customFormat="1" ht="15.75" hidden="1" outlineLevel="1" thickBot="1"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AJ19" s="142">
        <f>AJ17+AJ18</f>
        <v>526.31799999999998</v>
      </c>
      <c r="BA19" s="132" t="s">
        <v>30</v>
      </c>
      <c r="BB19" s="143">
        <v>2743.7939999999999</v>
      </c>
      <c r="BC19" s="134" t="s">
        <v>29</v>
      </c>
      <c r="BD19" s="143">
        <v>66.126999999999995</v>
      </c>
      <c r="BE19" s="4"/>
      <c r="BF19" s="144">
        <f>BB19+BD19</f>
        <v>2809.9209999999998</v>
      </c>
      <c r="BG19" s="136" t="s">
        <v>23</v>
      </c>
      <c r="BH19" s="137"/>
      <c r="BI19" s="137"/>
    </row>
    <row r="20" spans="2:73" s="33" customFormat="1" ht="15.75" hidden="1" outlineLevel="1" thickBot="1"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BA20" s="17"/>
      <c r="BB20" s="9">
        <f>BB18+BB19</f>
        <v>3002.4479999999999</v>
      </c>
      <c r="BC20" s="3"/>
      <c r="BD20" s="145">
        <f>BD18+BD19</f>
        <v>885.05399999999997</v>
      </c>
      <c r="BE20" s="4"/>
      <c r="BF20" s="16">
        <f>BF18+BF19</f>
        <v>3887.502</v>
      </c>
      <c r="BG20" s="20"/>
      <c r="BH20" s="20"/>
      <c r="BI20" s="20"/>
    </row>
    <row r="21" spans="2:73" ht="15.75" hidden="1" outlineLevel="1" thickBot="1"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AJ21" s="5"/>
      <c r="BA21" s="127"/>
      <c r="BB21" s="2"/>
      <c r="BC21" s="3"/>
      <c r="BD21" s="2"/>
      <c r="BE21" s="129"/>
      <c r="BF21" s="2"/>
    </row>
    <row r="22" spans="2:73" ht="15.75" hidden="1" outlineLevel="1" thickBot="1"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BA22" s="146" t="s">
        <v>36</v>
      </c>
      <c r="BB22" s="147"/>
      <c r="BC22" s="148"/>
      <c r="BD22" s="149"/>
      <c r="BE22" s="150"/>
      <c r="BF22" s="2"/>
    </row>
    <row r="23" spans="2:73" ht="21" hidden="1" outlineLevel="1" thickBot="1">
      <c r="B23" s="151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BA23" s="146" t="s">
        <v>19</v>
      </c>
      <c r="BB23" s="152"/>
      <c r="BC23" s="153"/>
      <c r="BD23" s="153"/>
      <c r="BE23" s="154"/>
      <c r="BF23" s="2"/>
      <c r="BL23" s="20" t="s">
        <v>20</v>
      </c>
    </row>
    <row r="24" spans="2:73" ht="44.25" hidden="1" outlineLevel="1"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BA24" s="11" t="s">
        <v>31</v>
      </c>
      <c r="BB24" s="11" t="s">
        <v>31</v>
      </c>
      <c r="BC24" s="2"/>
      <c r="BD24" s="2"/>
      <c r="BE24" s="129"/>
    </row>
    <row r="25" spans="2:73" hidden="1" outlineLevel="1"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BA25" s="155">
        <v>328311</v>
      </c>
      <c r="BB25" s="133">
        <f>BA25/1000</f>
        <v>328.31099999999998</v>
      </c>
      <c r="BC25" s="2"/>
      <c r="BD25" s="2"/>
      <c r="BE25" s="129"/>
    </row>
    <row r="26" spans="2:73" hidden="1" outlineLevel="1"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BA26" s="156">
        <v>185270</v>
      </c>
      <c r="BB26" s="133">
        <f>BA26/1000</f>
        <v>185.27</v>
      </c>
      <c r="BC26" s="2"/>
      <c r="BD26" s="2"/>
      <c r="BE26" s="129"/>
    </row>
    <row r="27" spans="2:73" ht="15.75" hidden="1" outlineLevel="1" thickBot="1">
      <c r="BA27" s="157">
        <v>82989</v>
      </c>
      <c r="BB27" s="158">
        <f>BA27/1000</f>
        <v>82.989000000000004</v>
      </c>
      <c r="BC27" s="2"/>
      <c r="BD27" s="2"/>
      <c r="BE27" s="129"/>
    </row>
    <row r="28" spans="2:73" ht="15.75" hidden="1" outlineLevel="1" thickBot="1">
      <c r="D28" s="121"/>
      <c r="BA28" s="19"/>
      <c r="BB28" s="16">
        <f>BB25+BB26+BB27</f>
        <v>596.57000000000005</v>
      </c>
      <c r="BC28" s="2"/>
      <c r="BD28" s="2"/>
      <c r="BE28" s="129"/>
    </row>
    <row r="29" spans="2:73" ht="15.75" hidden="1" outlineLevel="1" thickBot="1">
      <c r="D29" s="121"/>
      <c r="BA29" s="19"/>
      <c r="BB29" s="12"/>
      <c r="BC29" s="2"/>
      <c r="BD29" s="2"/>
      <c r="BE29" s="129"/>
    </row>
    <row r="30" spans="2:73" ht="15.75" hidden="1" outlineLevel="1" thickBot="1">
      <c r="BA30" s="159" t="s">
        <v>33</v>
      </c>
      <c r="BB30" s="160"/>
      <c r="BC30" s="160"/>
      <c r="BD30" s="160"/>
      <c r="BE30" s="161"/>
    </row>
    <row r="31" spans="2:73" ht="42.75" hidden="1" outlineLevel="1">
      <c r="BA31" s="162"/>
      <c r="BB31" s="148"/>
      <c r="BC31" s="148"/>
      <c r="BD31" s="163" t="s">
        <v>26</v>
      </c>
      <c r="BE31" s="164"/>
    </row>
    <row r="32" spans="2:73" hidden="1" outlineLevel="1">
      <c r="BA32" s="127"/>
      <c r="BB32" s="2"/>
      <c r="BC32" s="36" t="s">
        <v>28</v>
      </c>
      <c r="BD32" s="133">
        <v>719.23699999999997</v>
      </c>
      <c r="BE32" s="129"/>
    </row>
    <row r="33" spans="53:57" hidden="1" outlineLevel="1">
      <c r="BA33" s="127"/>
      <c r="BB33" s="2"/>
      <c r="BC33" s="36"/>
      <c r="BD33" s="143">
        <v>485.483</v>
      </c>
      <c r="BE33" s="129"/>
    </row>
    <row r="34" spans="53:57" ht="15.75" hidden="1" outlineLevel="1" thickBot="1">
      <c r="BA34" s="127"/>
      <c r="BB34" s="2"/>
      <c r="BC34" s="2"/>
      <c r="BD34" s="145">
        <f>BD32+BD33</f>
        <v>1204.72</v>
      </c>
      <c r="BE34" s="129"/>
    </row>
    <row r="35" spans="53:57" ht="15.75" hidden="1" outlineLevel="1" thickBot="1">
      <c r="BA35" s="127"/>
      <c r="BB35" s="2"/>
      <c r="BC35" s="2"/>
      <c r="BD35" s="2"/>
      <c r="BE35" s="129"/>
    </row>
    <row r="36" spans="53:57" ht="15.75" hidden="1" outlineLevel="1" thickBot="1">
      <c r="BA36" s="146" t="s">
        <v>37</v>
      </c>
      <c r="BB36" s="147"/>
      <c r="BC36" s="147"/>
      <c r="BD36" s="147"/>
      <c r="BE36" s="152"/>
    </row>
    <row r="37" spans="53:57" ht="28.5" hidden="1" outlineLevel="1">
      <c r="BA37" s="127"/>
      <c r="BB37" s="13" t="s">
        <v>21</v>
      </c>
      <c r="BC37" s="2"/>
      <c r="BD37" s="13" t="s">
        <v>34</v>
      </c>
      <c r="BE37" s="129"/>
    </row>
    <row r="38" spans="53:57" ht="15.75" hidden="1" outlineLevel="1" thickBot="1">
      <c r="BA38" s="127"/>
      <c r="BB38" s="158">
        <f>BB20+BB28</f>
        <v>3599.018</v>
      </c>
      <c r="BC38" s="2"/>
      <c r="BD38" s="158">
        <f>BD20+BD34</f>
        <v>2089.7739999999999</v>
      </c>
      <c r="BE38" s="129"/>
    </row>
    <row r="39" spans="53:57" ht="15.75" hidden="1" outlineLevel="1" thickBot="1">
      <c r="BA39" s="127"/>
      <c r="BB39" s="2"/>
      <c r="BC39" s="2"/>
      <c r="BD39" s="2"/>
      <c r="BE39" s="129"/>
    </row>
    <row r="40" spans="53:57" hidden="1" outlineLevel="1">
      <c r="BA40" s="165" t="s">
        <v>35</v>
      </c>
      <c r="BB40" s="166"/>
      <c r="BC40" s="166"/>
      <c r="BD40" s="166"/>
      <c r="BE40" s="167"/>
    </row>
    <row r="41" spans="53:57" ht="15.75" hidden="1" outlineLevel="1" thickBot="1">
      <c r="BA41" s="168">
        <f>BB38+BD38</f>
        <v>5688.7919999999995</v>
      </c>
      <c r="BB41" s="169"/>
      <c r="BC41" s="169"/>
      <c r="BD41" s="169"/>
      <c r="BE41" s="170"/>
    </row>
    <row r="42" spans="53:57" ht="20.25" hidden="1" customHeight="1" outlineLevel="1"/>
    <row r="43" spans="53:57" ht="20.25" customHeight="1" collapsed="1"/>
  </sheetData>
  <mergeCells count="135">
    <mergeCell ref="BA30:BE30"/>
    <mergeCell ref="BC32:BC33"/>
    <mergeCell ref="BA40:BE40"/>
    <mergeCell ref="BA41:BE41"/>
    <mergeCell ref="BA36:BE36"/>
    <mergeCell ref="BG19:BI19"/>
    <mergeCell ref="BG18:BI18"/>
    <mergeCell ref="BU9:BU10"/>
    <mergeCell ref="BV9:BY9"/>
    <mergeCell ref="BA28:BA29"/>
    <mergeCell ref="BA23:BB23"/>
    <mergeCell ref="BB12:BE12"/>
    <mergeCell ref="BZ9:BZ10"/>
    <mergeCell ref="BL18:BM18"/>
    <mergeCell ref="BG12:BJ12"/>
    <mergeCell ref="BL12:BO12"/>
    <mergeCell ref="BG9:BJ9"/>
    <mergeCell ref="BK14:BT14"/>
    <mergeCell ref="BU14:CD14"/>
    <mergeCell ref="CA9:CD9"/>
    <mergeCell ref="BV12:BY12"/>
    <mergeCell ref="CA12:CD12"/>
    <mergeCell ref="BP9:BP10"/>
    <mergeCell ref="BQ9:BT9"/>
    <mergeCell ref="BU6:CD6"/>
    <mergeCell ref="BU7:CD7"/>
    <mergeCell ref="BU8:BY8"/>
    <mergeCell ref="A14:L14"/>
    <mergeCell ref="W14:AF14"/>
    <mergeCell ref="AG14:AP14"/>
    <mergeCell ref="AQ14:AZ14"/>
    <mergeCell ref="BA14:BJ14"/>
    <mergeCell ref="BZ8:CD8"/>
    <mergeCell ref="A5:A10"/>
    <mergeCell ref="BK6:BT6"/>
    <mergeCell ref="BK7:BT7"/>
    <mergeCell ref="BK8:BO8"/>
    <mergeCell ref="C9:C10"/>
    <mergeCell ref="B5:B10"/>
    <mergeCell ref="R9:R10"/>
    <mergeCell ref="R8:V8"/>
    <mergeCell ref="C8:G8"/>
    <mergeCell ref="H8:L8"/>
    <mergeCell ref="M8:Q8"/>
    <mergeCell ref="BP8:BT8"/>
    <mergeCell ref="BQ12:BT12"/>
    <mergeCell ref="BK9:BK10"/>
    <mergeCell ref="BL9:BO9"/>
    <mergeCell ref="W6:AF6"/>
    <mergeCell ref="W7:AF7"/>
    <mergeCell ref="S12:V12"/>
    <mergeCell ref="X12:AA12"/>
    <mergeCell ref="AC12:AF12"/>
    <mergeCell ref="M6:V6"/>
    <mergeCell ref="M7:V7"/>
    <mergeCell ref="S9:V9"/>
    <mergeCell ref="W8:AA8"/>
    <mergeCell ref="AB8:AF8"/>
    <mergeCell ref="W9:W10"/>
    <mergeCell ref="X9:AA9"/>
    <mergeCell ref="AB9:AB10"/>
    <mergeCell ref="AC9:AF9"/>
    <mergeCell ref="D12:G12"/>
    <mergeCell ref="I12:L12"/>
    <mergeCell ref="N12:Q12"/>
    <mergeCell ref="AH9:AK9"/>
    <mergeCell ref="H9:H10"/>
    <mergeCell ref="I9:L9"/>
    <mergeCell ref="M9:M10"/>
    <mergeCell ref="N9:Q9"/>
    <mergeCell ref="D9:G9"/>
    <mergeCell ref="AG7:AP7"/>
    <mergeCell ref="AV8:AZ8"/>
    <mergeCell ref="AV9:AV10"/>
    <mergeCell ref="AW9:AZ9"/>
    <mergeCell ref="AL9:AL10"/>
    <mergeCell ref="AM9:AP9"/>
    <mergeCell ref="AQ8:AU8"/>
    <mergeCell ref="M14:V14"/>
    <mergeCell ref="AG8:AK8"/>
    <mergeCell ref="AL8:AP8"/>
    <mergeCell ref="AQ9:AQ10"/>
    <mergeCell ref="AG9:AG10"/>
    <mergeCell ref="AH12:AK12"/>
    <mergeCell ref="AM12:AP12"/>
    <mergeCell ref="AR12:AU12"/>
    <mergeCell ref="AW12:AZ12"/>
    <mergeCell ref="CK9:CN9"/>
    <mergeCell ref="BU5:CD5"/>
    <mergeCell ref="A2:L2"/>
    <mergeCell ref="A3:L3"/>
    <mergeCell ref="BA22:BB22"/>
    <mergeCell ref="BA5:BJ5"/>
    <mergeCell ref="BK5:BT5"/>
    <mergeCell ref="AG5:AP5"/>
    <mergeCell ref="W5:AF5"/>
    <mergeCell ref="M5:V5"/>
    <mergeCell ref="AQ5:AZ5"/>
    <mergeCell ref="C5:L7"/>
    <mergeCell ref="BA16:BE16"/>
    <mergeCell ref="BA9:BA10"/>
    <mergeCell ref="BB9:BE9"/>
    <mergeCell ref="BF9:BF10"/>
    <mergeCell ref="AR9:AU9"/>
    <mergeCell ref="BA6:BJ6"/>
    <mergeCell ref="BA7:BJ7"/>
    <mergeCell ref="BA8:BE8"/>
    <mergeCell ref="BF8:BJ8"/>
    <mergeCell ref="AG6:AP6"/>
    <mergeCell ref="AQ6:AZ6"/>
    <mergeCell ref="AQ7:AZ7"/>
    <mergeCell ref="B17:L17"/>
    <mergeCell ref="CO5:CX5"/>
    <mergeCell ref="CO6:CX6"/>
    <mergeCell ref="CO7:CX7"/>
    <mergeCell ref="CO8:CS8"/>
    <mergeCell ref="CT8:CX8"/>
    <mergeCell ref="CO9:CO10"/>
    <mergeCell ref="CP9:CS9"/>
    <mergeCell ref="CT9:CT10"/>
    <mergeCell ref="CU9:CX9"/>
    <mergeCell ref="CP12:CS12"/>
    <mergeCell ref="CU12:CX12"/>
    <mergeCell ref="CO14:CX14"/>
    <mergeCell ref="CE14:CN14"/>
    <mergeCell ref="CF12:CI12"/>
    <mergeCell ref="CK12:CN12"/>
    <mergeCell ref="CE5:CN5"/>
    <mergeCell ref="CE6:CN6"/>
    <mergeCell ref="CE7:CN7"/>
    <mergeCell ref="CE8:CI8"/>
    <mergeCell ref="CJ8:CN8"/>
    <mergeCell ref="CE9:CE10"/>
    <mergeCell ref="CF9:CI9"/>
    <mergeCell ref="CJ9:CJ10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10.2019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YUR02</cp:lastModifiedBy>
  <cp:lastPrinted>2015-02-28T12:42:26Z</cp:lastPrinted>
  <dcterms:created xsi:type="dcterms:W3CDTF">2010-09-07T10:20:06Z</dcterms:created>
  <dcterms:modified xsi:type="dcterms:W3CDTF">2020-02-17T08:05:31Z</dcterms:modified>
</cp:coreProperties>
</file>